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1580" windowHeight="8835" tabRatio="707" firstSheet="1" activeTab="1"/>
  </bookViews>
  <sheets>
    <sheet name="Stellenwerttabelle" sheetId="1" r:id="rId1"/>
    <sheet name="Addition" sheetId="2" r:id="rId2"/>
    <sheet name="Subtraktion" sheetId="3" r:id="rId3"/>
    <sheet name="Multiplikation" sheetId="4" r:id="rId4"/>
    <sheet name="Division" sheetId="5" r:id="rId5"/>
    <sheet name="Verzweigter Rechenbaum" sheetId="6" r:id="rId6"/>
  </sheets>
  <definedNames/>
  <calcPr fullCalcOnLoad="1" fullPrecision="0" iterate="1" iterateCount="100" iterateDelta="1"/>
</workbook>
</file>

<file path=xl/sharedStrings.xml><?xml version="1.0" encoding="utf-8"?>
<sst xmlns="http://schemas.openxmlformats.org/spreadsheetml/2006/main" count="98" uniqueCount="69">
  <si>
    <t>Tausender</t>
  </si>
  <si>
    <r>
      <t>10</t>
    </r>
    <r>
      <rPr>
        <b/>
        <vertAlign val="superscript"/>
        <sz val="12"/>
        <rFont val="Arial"/>
        <family val="2"/>
      </rPr>
      <t>3</t>
    </r>
  </si>
  <si>
    <t>Hunderter</t>
  </si>
  <si>
    <r>
      <t>10</t>
    </r>
    <r>
      <rPr>
        <b/>
        <vertAlign val="superscript"/>
        <sz val="12"/>
        <rFont val="Arial"/>
        <family val="2"/>
      </rPr>
      <t>2</t>
    </r>
  </si>
  <si>
    <t>Zehner</t>
  </si>
  <si>
    <t>Einer</t>
  </si>
  <si>
    <r>
      <t>10</t>
    </r>
    <r>
      <rPr>
        <b/>
        <vertAlign val="superscript"/>
        <sz val="12"/>
        <rFont val="Arial"/>
        <family val="2"/>
      </rPr>
      <t>1</t>
    </r>
  </si>
  <si>
    <r>
      <t>10</t>
    </r>
    <r>
      <rPr>
        <b/>
        <vertAlign val="superscript"/>
        <sz val="12"/>
        <rFont val="Arial"/>
        <family val="2"/>
      </rPr>
      <t>0</t>
    </r>
  </si>
  <si>
    <r>
      <t>10</t>
    </r>
    <r>
      <rPr>
        <b/>
        <vertAlign val="superscript"/>
        <sz val="12"/>
        <rFont val="Arial"/>
        <family val="2"/>
      </rPr>
      <t>-1</t>
    </r>
  </si>
  <si>
    <t>zehntel</t>
  </si>
  <si>
    <r>
      <t>10</t>
    </r>
    <r>
      <rPr>
        <b/>
        <vertAlign val="superscript"/>
        <sz val="12"/>
        <rFont val="Arial"/>
        <family val="2"/>
      </rPr>
      <t>-2</t>
    </r>
  </si>
  <si>
    <t>hundertstel</t>
  </si>
  <si>
    <t>Zahlwort</t>
  </si>
  <si>
    <t>Zahl</t>
  </si>
  <si>
    <t>Potenzschreibweise</t>
  </si>
  <si>
    <t>Bruchdarstellung</t>
  </si>
  <si>
    <r>
      <t>10</t>
    </r>
    <r>
      <rPr>
        <b/>
        <vertAlign val="superscript"/>
        <sz val="12"/>
        <rFont val="Arial"/>
        <family val="2"/>
      </rPr>
      <t>-3</t>
    </r>
  </si>
  <si>
    <t>tausendstel</t>
  </si>
  <si>
    <t>Komma</t>
  </si>
  <si>
    <t>,</t>
  </si>
  <si>
    <t>Zahlausgabe</t>
  </si>
  <si>
    <t>Zahleingabe</t>
  </si>
  <si>
    <t>Stellenwerttabelle im Dezimalsystem</t>
  </si>
  <si>
    <t xml:space="preserve"> </t>
  </si>
  <si>
    <t>Wähle hier eine Zahl zwischen 0,001 und 9999,999:</t>
  </si>
  <si>
    <t>Gib hier deine Zahl stellenweise ein!</t>
  </si>
  <si>
    <t>Rechenbäume</t>
  </si>
  <si>
    <t>Addition</t>
  </si>
  <si>
    <t>+</t>
  </si>
  <si>
    <t>1. Summand</t>
  </si>
  <si>
    <t>2. Summand</t>
  </si>
  <si>
    <t>Summe</t>
  </si>
  <si>
    <t>1. Summand:</t>
  </si>
  <si>
    <t>2. Summand:</t>
  </si>
  <si>
    <t>Vervollständige die beiden Sätze:</t>
  </si>
  <si>
    <t xml:space="preserve">Den 1. Summanden erhält man, </t>
  </si>
  <si>
    <t>wenn</t>
  </si>
  <si>
    <t xml:space="preserve">Den 2. Summanden erhält man, </t>
  </si>
  <si>
    <t>Subtraktion</t>
  </si>
  <si>
    <t>Minuend</t>
  </si>
  <si>
    <t>Differenz</t>
  </si>
  <si>
    <t>-</t>
  </si>
  <si>
    <t xml:space="preserve">Den Minuenden erhält man, </t>
  </si>
  <si>
    <t>Multiplikation</t>
  </si>
  <si>
    <t>1. Faktor</t>
  </si>
  <si>
    <t>2. Faktor</t>
  </si>
  <si>
    <t>Produkt</t>
  </si>
  <si>
    <t xml:space="preserve">Den 1. Faktor erhält man, </t>
  </si>
  <si>
    <t xml:space="preserve">Den 2. Faktor erhält man, </t>
  </si>
  <si>
    <t>.</t>
  </si>
  <si>
    <t>Division</t>
  </si>
  <si>
    <t>Dividend</t>
  </si>
  <si>
    <t>Divisor</t>
  </si>
  <si>
    <t>Quotient</t>
  </si>
  <si>
    <t xml:space="preserve">Den Dividenden erhält man, </t>
  </si>
  <si>
    <t xml:space="preserve">Den Divisor erhält man, </t>
  </si>
  <si>
    <t>:</t>
  </si>
  <si>
    <t>Subtrahend</t>
  </si>
  <si>
    <t xml:space="preserve">Den Subtrahenden erhält man, </t>
  </si>
  <si>
    <t>Verzweigter Rechenbaum</t>
  </si>
  <si>
    <t>1. Verzweigungsebene</t>
  </si>
  <si>
    <t>2. Verzweigungsebene</t>
  </si>
  <si>
    <t>3. Verzweigunsebene</t>
  </si>
  <si>
    <t>4. Verzweigungsebene</t>
  </si>
  <si>
    <t>Grundeinheit</t>
  </si>
  <si>
    <t>Kontrolle</t>
  </si>
  <si>
    <t>Fülle die leeren grünen Kästchen aus!</t>
  </si>
  <si>
    <t xml:space="preserve">man den Quotienten mit dem Divisor multipliziert! </t>
  </si>
  <si>
    <t>man den Dividenden durch den Quotienten teilt!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</si>
</sst>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26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57"/>
      <name val="Arial"/>
      <family val="2"/>
    </font>
    <font>
      <b/>
      <sz val="12"/>
      <color indexed="44"/>
      <name val="Arial"/>
      <family val="2"/>
    </font>
    <font>
      <sz val="10"/>
      <color indexed="12"/>
      <name val="Arial"/>
      <family val="2"/>
    </font>
    <font>
      <b/>
      <sz val="12"/>
      <color indexed="51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2"/>
      <color indexed="53"/>
      <name val="Arial"/>
      <family val="2"/>
    </font>
    <font>
      <b/>
      <sz val="14"/>
      <color indexed="43"/>
      <name val="Arial"/>
      <family val="2"/>
    </font>
    <font>
      <b/>
      <sz val="14"/>
      <color indexed="57"/>
      <name val="Arial"/>
      <family val="2"/>
    </font>
    <font>
      <sz val="24"/>
      <name val="Arial"/>
      <family val="2"/>
    </font>
    <font>
      <b/>
      <vertAlign val="superscript"/>
      <sz val="48"/>
      <name val="Arial"/>
      <family val="2"/>
    </font>
    <font>
      <b/>
      <sz val="48"/>
      <name val="Arial"/>
      <family val="2"/>
    </font>
    <font>
      <sz val="10"/>
      <color indexed="10"/>
      <name val="Arial"/>
      <family val="2"/>
    </font>
    <font>
      <b/>
      <sz val="28"/>
      <name val="Arial"/>
      <family val="2"/>
    </font>
    <font>
      <b/>
      <sz val="12"/>
      <color indexed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10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10"/>
      </diagonal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ck">
        <color indexed="10"/>
      </diagonal>
    </border>
    <border diagonalUp="1">
      <left>
        <color indexed="63"/>
      </left>
      <right>
        <color indexed="63"/>
      </right>
      <top style="medium"/>
      <bottom>
        <color indexed="63"/>
      </bottom>
      <diagonal style="thick">
        <color indexed="10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0" fillId="4" borderId="5" xfId="0" applyFill="1" applyBorder="1" applyAlignment="1">
      <alignment/>
    </xf>
    <xf numFmtId="49" fontId="1" fillId="4" borderId="0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4" borderId="0" xfId="0" applyFill="1" applyAlignment="1">
      <alignment/>
    </xf>
    <xf numFmtId="0" fontId="12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0" fillId="4" borderId="11" xfId="0" applyFill="1" applyBorder="1" applyAlignment="1">
      <alignment/>
    </xf>
    <xf numFmtId="0" fontId="0" fillId="4" borderId="6" xfId="0" applyFill="1" applyBorder="1" applyAlignment="1">
      <alignment/>
    </xf>
    <xf numFmtId="0" fontId="4" fillId="4" borderId="0" xfId="0" applyFont="1" applyFill="1" applyAlignment="1">
      <alignment horizontal="center"/>
    </xf>
    <xf numFmtId="1" fontId="0" fillId="4" borderId="0" xfId="0" applyNumberFormat="1" applyFill="1" applyAlignment="1">
      <alignment/>
    </xf>
    <xf numFmtId="0" fontId="14" fillId="4" borderId="0" xfId="0" applyFont="1" applyFill="1" applyAlignment="1">
      <alignment/>
    </xf>
    <xf numFmtId="0" fontId="15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13" fillId="7" borderId="0" xfId="0" applyFont="1" applyFill="1" applyAlignment="1">
      <alignment horizontal="center"/>
    </xf>
    <xf numFmtId="0" fontId="17" fillId="4" borderId="0" xfId="0" applyFont="1" applyFill="1" applyAlignment="1">
      <alignment/>
    </xf>
    <xf numFmtId="0" fontId="18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3" fillId="8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7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/>
    </xf>
    <xf numFmtId="0" fontId="25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173" fontId="0" fillId="4" borderId="0" xfId="0" applyNumberFormat="1" applyFill="1" applyAlignment="1">
      <alignment/>
    </xf>
    <xf numFmtId="0" fontId="16" fillId="4" borderId="0" xfId="0" applyFont="1" applyFill="1" applyAlignment="1">
      <alignment horizontal="right"/>
    </xf>
    <xf numFmtId="0" fontId="23" fillId="0" borderId="0" xfId="0" applyFont="1" applyAlignment="1">
      <alignment horizontal="right"/>
    </xf>
    <xf numFmtId="0" fontId="10" fillId="7" borderId="0" xfId="0" applyFont="1" applyFill="1" applyAlignment="1">
      <alignment/>
    </xf>
    <xf numFmtId="0" fontId="9" fillId="8" borderId="0" xfId="0" applyFont="1" applyFill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1" fontId="9" fillId="8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73" fontId="9" fillId="7" borderId="0" xfId="0" applyNumberFormat="1" applyFont="1" applyFill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9" fillId="7" borderId="0" xfId="0" applyFont="1" applyFill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" fillId="9" borderId="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7" borderId="0" xfId="0" applyFont="1" applyFill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1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0" fillId="4" borderId="22" xfId="0" applyFill="1" applyBorder="1" applyAlignment="1">
      <alignment/>
    </xf>
    <xf numFmtId="0" fontId="0" fillId="4" borderId="19" xfId="0" applyFill="1" applyBorder="1" applyAlignment="1">
      <alignment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0" fillId="4" borderId="23" xfId="0" applyFill="1" applyBorder="1" applyAlignment="1">
      <alignment/>
    </xf>
    <xf numFmtId="0" fontId="0" fillId="4" borderId="18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339966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8</xdr:row>
      <xdr:rowOff>0</xdr:rowOff>
    </xdr:from>
    <xdr:to>
      <xdr:col>3</xdr:col>
      <xdr:colOff>381000</xdr:colOff>
      <xdr:row>10</xdr:row>
      <xdr:rowOff>9525</xdr:rowOff>
    </xdr:to>
    <xdr:sp>
      <xdr:nvSpPr>
        <xdr:cNvPr id="1" name="Line 2"/>
        <xdr:cNvSpPr>
          <a:spLocks/>
        </xdr:cNvSpPr>
      </xdr:nvSpPr>
      <xdr:spPr>
        <a:xfrm>
          <a:off x="2895600" y="1981200"/>
          <a:ext cx="0" cy="4095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8</xdr:row>
      <xdr:rowOff>9525</xdr:rowOff>
    </xdr:from>
    <xdr:to>
      <xdr:col>3</xdr:col>
      <xdr:colOff>381000</xdr:colOff>
      <xdr:row>9</xdr:row>
      <xdr:rowOff>152400</xdr:rowOff>
    </xdr:to>
    <xdr:sp>
      <xdr:nvSpPr>
        <xdr:cNvPr id="1" name="Line 2"/>
        <xdr:cNvSpPr>
          <a:spLocks/>
        </xdr:cNvSpPr>
      </xdr:nvSpPr>
      <xdr:spPr>
        <a:xfrm>
          <a:off x="3067050" y="1990725"/>
          <a:ext cx="0" cy="3810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7</xdr:row>
      <xdr:rowOff>161925</xdr:rowOff>
    </xdr:from>
    <xdr:to>
      <xdr:col>3</xdr:col>
      <xdr:colOff>381000</xdr:colOff>
      <xdr:row>10</xdr:row>
      <xdr:rowOff>9525</xdr:rowOff>
    </xdr:to>
    <xdr:sp>
      <xdr:nvSpPr>
        <xdr:cNvPr id="1" name="Line 2"/>
        <xdr:cNvSpPr>
          <a:spLocks/>
        </xdr:cNvSpPr>
      </xdr:nvSpPr>
      <xdr:spPr>
        <a:xfrm>
          <a:off x="3400425" y="1971675"/>
          <a:ext cx="0" cy="419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8</xdr:row>
      <xdr:rowOff>0</xdr:rowOff>
    </xdr:from>
    <xdr:to>
      <xdr:col>3</xdr:col>
      <xdr:colOff>390525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3076575" y="2124075"/>
          <a:ext cx="0" cy="400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11</xdr:row>
      <xdr:rowOff>9525</xdr:rowOff>
    </xdr:from>
    <xdr:to>
      <xdr:col>4</xdr:col>
      <xdr:colOff>209550</xdr:colOff>
      <xdr:row>12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314575" y="2209800"/>
          <a:ext cx="0" cy="323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11</xdr:row>
      <xdr:rowOff>9525</xdr:rowOff>
    </xdr:from>
    <xdr:to>
      <xdr:col>8</xdr:col>
      <xdr:colOff>228600</xdr:colOff>
      <xdr:row>12</xdr:row>
      <xdr:rowOff>161925</xdr:rowOff>
    </xdr:to>
    <xdr:sp>
      <xdr:nvSpPr>
        <xdr:cNvPr id="2" name="Line 2"/>
        <xdr:cNvSpPr>
          <a:spLocks/>
        </xdr:cNvSpPr>
      </xdr:nvSpPr>
      <xdr:spPr>
        <a:xfrm>
          <a:off x="4105275" y="2209800"/>
          <a:ext cx="0" cy="323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19</xdr:row>
      <xdr:rowOff>19050</xdr:rowOff>
    </xdr:from>
    <xdr:to>
      <xdr:col>3</xdr:col>
      <xdr:colOff>219075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876425" y="3638550"/>
          <a:ext cx="0" cy="323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9525</xdr:rowOff>
    </xdr:from>
    <xdr:to>
      <xdr:col>9</xdr:col>
      <xdr:colOff>228600</xdr:colOff>
      <xdr:row>20</xdr:row>
      <xdr:rowOff>161925</xdr:rowOff>
    </xdr:to>
    <xdr:sp>
      <xdr:nvSpPr>
        <xdr:cNvPr id="4" name="Line 4"/>
        <xdr:cNvSpPr>
          <a:spLocks/>
        </xdr:cNvSpPr>
      </xdr:nvSpPr>
      <xdr:spPr>
        <a:xfrm>
          <a:off x="4552950" y="3629025"/>
          <a:ext cx="0" cy="323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27</xdr:row>
      <xdr:rowOff>9525</xdr:rowOff>
    </xdr:from>
    <xdr:to>
      <xdr:col>10</xdr:col>
      <xdr:colOff>228600</xdr:colOff>
      <xdr:row>28</xdr:row>
      <xdr:rowOff>161925</xdr:rowOff>
    </xdr:to>
    <xdr:sp>
      <xdr:nvSpPr>
        <xdr:cNvPr id="5" name="Line 5"/>
        <xdr:cNvSpPr>
          <a:spLocks/>
        </xdr:cNvSpPr>
      </xdr:nvSpPr>
      <xdr:spPr>
        <a:xfrm>
          <a:off x="5000625" y="5048250"/>
          <a:ext cx="0" cy="323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27</xdr:row>
      <xdr:rowOff>9525</xdr:rowOff>
    </xdr:from>
    <xdr:to>
      <xdr:col>4</xdr:col>
      <xdr:colOff>209550</xdr:colOff>
      <xdr:row>28</xdr:row>
      <xdr:rowOff>161925</xdr:rowOff>
    </xdr:to>
    <xdr:sp>
      <xdr:nvSpPr>
        <xdr:cNvPr id="6" name="Line 6"/>
        <xdr:cNvSpPr>
          <a:spLocks/>
        </xdr:cNvSpPr>
      </xdr:nvSpPr>
      <xdr:spPr>
        <a:xfrm>
          <a:off x="2314575" y="5048250"/>
          <a:ext cx="0" cy="323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35</xdr:row>
      <xdr:rowOff>19050</xdr:rowOff>
    </xdr:from>
    <xdr:to>
      <xdr:col>7</xdr:col>
      <xdr:colOff>228600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>
          <a:off x="3657600" y="6477000"/>
          <a:ext cx="0" cy="323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</xdr:row>
      <xdr:rowOff>152400</xdr:rowOff>
    </xdr:from>
    <xdr:to>
      <xdr:col>6</xdr:col>
      <xdr:colOff>190500</xdr:colOff>
      <xdr:row>15</xdr:row>
      <xdr:rowOff>57150</xdr:rowOff>
    </xdr:to>
    <xdr:sp>
      <xdr:nvSpPr>
        <xdr:cNvPr id="8" name="Oval 8"/>
        <xdr:cNvSpPr>
          <a:spLocks/>
        </xdr:cNvSpPr>
      </xdr:nvSpPr>
      <xdr:spPr>
        <a:xfrm>
          <a:off x="1514475" y="581025"/>
          <a:ext cx="1657350" cy="2419350"/>
        </a:xfrm>
        <a:prstGeom prst="ellipse">
          <a:avLst/>
        </a:prstGeom>
        <a:noFill/>
        <a:ln w="285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31"/>
  <sheetViews>
    <sheetView workbookViewId="0" topLeftCell="A1">
      <selection activeCell="B7" sqref="B7"/>
    </sheetView>
  </sheetViews>
  <sheetFormatPr defaultColWidth="11.421875" defaultRowHeight="12.75"/>
  <cols>
    <col min="1" max="1" width="23.7109375" style="0" bestFit="1" customWidth="1"/>
    <col min="2" max="2" width="2.7109375" style="0" customWidth="1"/>
    <col min="3" max="3" width="8.7109375" style="0" customWidth="1"/>
    <col min="4" max="5" width="2.7109375" style="0" customWidth="1"/>
    <col min="6" max="6" width="8.7109375" style="0" customWidth="1"/>
    <col min="7" max="8" width="2.7109375" style="0" customWidth="1"/>
    <col min="9" max="9" width="8.7109375" style="0" customWidth="1"/>
    <col min="10" max="11" width="2.7109375" style="0" customWidth="1"/>
    <col min="12" max="12" width="8.7109375" style="0" customWidth="1"/>
    <col min="13" max="15" width="2.7109375" style="0" customWidth="1"/>
    <col min="16" max="16" width="8.7109375" style="0" customWidth="1"/>
    <col min="17" max="18" width="2.7109375" style="0" customWidth="1"/>
    <col min="19" max="19" width="10.8515625" style="0" customWidth="1"/>
    <col min="20" max="21" width="2.7109375" style="0" customWidth="1"/>
    <col min="22" max="22" width="8.7109375" style="0" customWidth="1"/>
    <col min="23" max="23" width="2.7109375" style="0" customWidth="1"/>
  </cols>
  <sheetData>
    <row r="1" spans="1:25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33.75">
      <c r="A2" s="23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6.25">
      <c r="A4" s="54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56"/>
      <c r="P4" s="56"/>
      <c r="Q4" s="56"/>
      <c r="R4" s="56"/>
      <c r="S4" s="22"/>
      <c r="T4" s="22"/>
      <c r="U4" s="22"/>
      <c r="V4" s="22"/>
      <c r="W4" s="22"/>
      <c r="X4" s="22"/>
      <c r="Y4" s="24"/>
    </row>
    <row r="5" spans="1:26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>
        <f>C13*1000</f>
        <v>0</v>
      </c>
    </row>
    <row r="6" spans="1:26" ht="18">
      <c r="A6" s="34" t="s">
        <v>12</v>
      </c>
      <c r="B6" s="60" t="s">
        <v>0</v>
      </c>
      <c r="C6" s="76"/>
      <c r="D6" s="60"/>
      <c r="E6" s="60" t="s">
        <v>2</v>
      </c>
      <c r="F6" s="60"/>
      <c r="G6" s="60"/>
      <c r="H6" s="60" t="s">
        <v>4</v>
      </c>
      <c r="I6" s="60"/>
      <c r="J6" s="60"/>
      <c r="K6" s="60" t="s">
        <v>5</v>
      </c>
      <c r="L6" s="60"/>
      <c r="M6" s="60"/>
      <c r="N6" s="1" t="s">
        <v>19</v>
      </c>
      <c r="O6" s="60" t="s">
        <v>9</v>
      </c>
      <c r="P6" s="60"/>
      <c r="Q6" s="60"/>
      <c r="R6" s="60" t="s">
        <v>11</v>
      </c>
      <c r="S6" s="60"/>
      <c r="T6" s="60"/>
      <c r="U6" s="60" t="s">
        <v>17</v>
      </c>
      <c r="V6" s="60"/>
      <c r="W6" s="72"/>
      <c r="X6" s="25"/>
      <c r="Y6" s="22"/>
      <c r="Z6">
        <f>F13*100</f>
        <v>0</v>
      </c>
    </row>
    <row r="7" spans="1:26" ht="18">
      <c r="A7" s="35" t="s">
        <v>13</v>
      </c>
      <c r="B7" s="9"/>
      <c r="C7" s="3">
        <v>1000</v>
      </c>
      <c r="D7" s="9"/>
      <c r="E7" s="16"/>
      <c r="F7" s="2">
        <v>100</v>
      </c>
      <c r="G7" s="9"/>
      <c r="H7" s="16"/>
      <c r="I7" s="2">
        <v>10</v>
      </c>
      <c r="J7" s="9"/>
      <c r="K7" s="16"/>
      <c r="L7" s="2">
        <v>1</v>
      </c>
      <c r="M7" s="9"/>
      <c r="N7" s="73" t="s">
        <v>18</v>
      </c>
      <c r="O7" s="16"/>
      <c r="P7" s="2">
        <v>0.1</v>
      </c>
      <c r="Q7" s="9"/>
      <c r="R7" s="16"/>
      <c r="S7" s="2">
        <v>0.01</v>
      </c>
      <c r="T7" s="9"/>
      <c r="U7" s="16"/>
      <c r="V7" s="2">
        <v>0.001</v>
      </c>
      <c r="W7" s="21"/>
      <c r="X7" s="26"/>
      <c r="Y7" s="22"/>
      <c r="Z7">
        <f>I13*10</f>
        <v>0</v>
      </c>
    </row>
    <row r="8" spans="1:26" ht="18.75">
      <c r="A8" s="4" t="s">
        <v>14</v>
      </c>
      <c r="B8" s="10"/>
      <c r="C8" s="5" t="s">
        <v>1</v>
      </c>
      <c r="D8" s="10"/>
      <c r="E8" s="17"/>
      <c r="F8" s="5" t="s">
        <v>3</v>
      </c>
      <c r="G8" s="10"/>
      <c r="H8" s="17"/>
      <c r="I8" s="5" t="s">
        <v>6</v>
      </c>
      <c r="J8" s="10"/>
      <c r="K8" s="17"/>
      <c r="L8" s="5" t="s">
        <v>7</v>
      </c>
      <c r="M8" s="10"/>
      <c r="N8" s="74"/>
      <c r="O8" s="17"/>
      <c r="P8" s="5" t="s">
        <v>8</v>
      </c>
      <c r="Q8" s="10"/>
      <c r="R8" s="17"/>
      <c r="S8" s="5" t="s">
        <v>10</v>
      </c>
      <c r="T8" s="10"/>
      <c r="U8" s="17"/>
      <c r="V8" s="5" t="s">
        <v>16</v>
      </c>
      <c r="W8" s="20"/>
      <c r="X8" s="26"/>
      <c r="Y8" s="22"/>
      <c r="Z8">
        <f>L13</f>
        <v>0</v>
      </c>
    </row>
    <row r="9" spans="1:26" ht="15.75">
      <c r="A9" s="66" t="s">
        <v>15</v>
      </c>
      <c r="B9" s="11"/>
      <c r="C9" s="14"/>
      <c r="D9" s="11"/>
      <c r="E9" s="15"/>
      <c r="F9" s="14"/>
      <c r="G9" s="11"/>
      <c r="H9" s="15"/>
      <c r="I9" s="14"/>
      <c r="J9" s="11"/>
      <c r="K9" s="15"/>
      <c r="L9" s="14"/>
      <c r="M9" s="11"/>
      <c r="N9" s="74"/>
      <c r="O9" s="15"/>
      <c r="P9" s="14"/>
      <c r="Q9" s="11"/>
      <c r="R9" s="15"/>
      <c r="S9" s="14"/>
      <c r="T9" s="11"/>
      <c r="U9" s="15"/>
      <c r="V9" s="14"/>
      <c r="W9" s="11"/>
      <c r="X9" s="26"/>
      <c r="Y9" s="22"/>
      <c r="Z9">
        <f>P13/10</f>
        <v>0</v>
      </c>
    </row>
    <row r="10" spans="1:26" ht="16.5" thickBot="1">
      <c r="A10" s="67"/>
      <c r="B10" s="12"/>
      <c r="C10" s="6">
        <v>1000</v>
      </c>
      <c r="D10" s="12"/>
      <c r="E10" s="15"/>
      <c r="F10" s="6">
        <v>100</v>
      </c>
      <c r="G10" s="12"/>
      <c r="H10" s="15"/>
      <c r="I10" s="6">
        <v>10</v>
      </c>
      <c r="J10" s="12"/>
      <c r="K10" s="15"/>
      <c r="L10" s="6">
        <v>1</v>
      </c>
      <c r="M10" s="12"/>
      <c r="N10" s="74"/>
      <c r="O10" s="15"/>
      <c r="P10" s="6">
        <v>1</v>
      </c>
      <c r="Q10" s="12"/>
      <c r="R10" s="15"/>
      <c r="S10" s="6">
        <v>1</v>
      </c>
      <c r="T10" s="12"/>
      <c r="U10" s="15"/>
      <c r="V10" s="6">
        <v>1</v>
      </c>
      <c r="W10" s="12"/>
      <c r="X10" s="26"/>
      <c r="Y10" s="22"/>
      <c r="Z10">
        <f>S13/100</f>
        <v>0</v>
      </c>
    </row>
    <row r="11" spans="1:26" ht="15.75">
      <c r="A11" s="67"/>
      <c r="B11" s="11"/>
      <c r="C11" s="7">
        <v>1</v>
      </c>
      <c r="D11" s="11"/>
      <c r="E11" s="15"/>
      <c r="F11" s="7">
        <v>1</v>
      </c>
      <c r="G11" s="11"/>
      <c r="H11" s="15"/>
      <c r="I11" s="7">
        <v>1</v>
      </c>
      <c r="J11" s="11"/>
      <c r="K11" s="15"/>
      <c r="L11" s="7">
        <v>1</v>
      </c>
      <c r="M11" s="11"/>
      <c r="N11" s="74"/>
      <c r="O11" s="15"/>
      <c r="P11" s="8">
        <v>10</v>
      </c>
      <c r="Q11" s="12"/>
      <c r="R11" s="15"/>
      <c r="S11" s="8">
        <v>100</v>
      </c>
      <c r="T11" s="12"/>
      <c r="U11" s="15"/>
      <c r="V11" s="8">
        <v>1000</v>
      </c>
      <c r="W11" s="12"/>
      <c r="X11" s="26"/>
      <c r="Y11" s="22"/>
      <c r="Z11">
        <f>V13/1000</f>
        <v>0</v>
      </c>
    </row>
    <row r="12" spans="1:25" ht="12.75">
      <c r="A12" s="68"/>
      <c r="B12" s="13"/>
      <c r="C12" s="13"/>
      <c r="D12" s="13"/>
      <c r="E12" s="18"/>
      <c r="F12" s="13"/>
      <c r="G12" s="13"/>
      <c r="H12" s="18"/>
      <c r="I12" s="13"/>
      <c r="J12" s="13"/>
      <c r="K12" s="18"/>
      <c r="L12" s="13"/>
      <c r="M12" s="13"/>
      <c r="N12" s="75"/>
      <c r="O12" s="18"/>
      <c r="P12" s="13"/>
      <c r="Q12" s="13"/>
      <c r="R12" s="18"/>
      <c r="S12" s="13"/>
      <c r="T12" s="13"/>
      <c r="U12" s="18"/>
      <c r="V12" s="13"/>
      <c r="W12" s="19"/>
      <c r="X12" s="26"/>
      <c r="Y12" s="22"/>
    </row>
    <row r="13" spans="1:25" ht="12.75" customHeight="1">
      <c r="A13" s="70">
        <f>SUM(Z5:Z11)</f>
        <v>0</v>
      </c>
      <c r="B13" s="22"/>
      <c r="C13" s="58"/>
      <c r="D13" s="22"/>
      <c r="E13" s="22"/>
      <c r="F13" s="58"/>
      <c r="G13" s="22"/>
      <c r="H13" s="22"/>
      <c r="I13" s="58"/>
      <c r="J13" s="22"/>
      <c r="K13" s="22"/>
      <c r="L13" s="58"/>
      <c r="M13" s="22"/>
      <c r="N13" s="64">
        <f>IF(A13-INT(A13)&gt;0,",","")</f>
      </c>
      <c r="O13" s="22"/>
      <c r="P13" s="58"/>
      <c r="Q13" s="22"/>
      <c r="R13" s="22"/>
      <c r="S13" s="58"/>
      <c r="T13" s="22"/>
      <c r="U13" s="22"/>
      <c r="V13" s="58"/>
      <c r="W13" s="22"/>
      <c r="X13" s="22"/>
      <c r="Y13" s="22"/>
    </row>
    <row r="14" spans="1:25" ht="12.75" customHeight="1">
      <c r="A14" s="71"/>
      <c r="B14" s="22"/>
      <c r="C14" s="69"/>
      <c r="D14" s="22"/>
      <c r="E14" s="22"/>
      <c r="F14" s="59"/>
      <c r="G14" s="22"/>
      <c r="H14" s="22"/>
      <c r="I14" s="59"/>
      <c r="J14" s="22"/>
      <c r="K14" s="22"/>
      <c r="L14" s="59"/>
      <c r="M14" s="22"/>
      <c r="N14" s="65"/>
      <c r="O14" s="22"/>
      <c r="P14" s="59"/>
      <c r="Q14" s="22"/>
      <c r="R14" s="22"/>
      <c r="S14" s="59"/>
      <c r="T14" s="22"/>
      <c r="U14" s="22"/>
      <c r="V14" s="59"/>
      <c r="W14" s="22"/>
      <c r="X14" s="22"/>
      <c r="Y14" s="22"/>
    </row>
    <row r="15" spans="1:25" ht="12.75" customHeight="1">
      <c r="A15" s="71"/>
      <c r="B15" s="22"/>
      <c r="C15" s="69"/>
      <c r="D15" s="22"/>
      <c r="E15" s="22"/>
      <c r="F15" s="59"/>
      <c r="G15" s="22"/>
      <c r="H15" s="22"/>
      <c r="I15" s="59"/>
      <c r="J15" s="22"/>
      <c r="K15" s="22"/>
      <c r="L15" s="59"/>
      <c r="M15" s="22"/>
      <c r="N15" s="65"/>
      <c r="O15" s="22"/>
      <c r="P15" s="59"/>
      <c r="Q15" s="22"/>
      <c r="R15" s="22"/>
      <c r="S15" s="59"/>
      <c r="T15" s="22"/>
      <c r="U15" s="22"/>
      <c r="V15" s="59"/>
      <c r="W15" s="22"/>
      <c r="X15" s="22"/>
      <c r="Y15" s="22"/>
    </row>
    <row r="16" spans="1:25" ht="12.75" customHeight="1">
      <c r="A16" s="71"/>
      <c r="B16" s="22"/>
      <c r="C16" s="69"/>
      <c r="D16" s="22"/>
      <c r="E16" s="22"/>
      <c r="F16" s="59"/>
      <c r="G16" s="22"/>
      <c r="H16" s="22"/>
      <c r="I16" s="59"/>
      <c r="J16" s="22"/>
      <c r="K16" s="22"/>
      <c r="L16" s="59"/>
      <c r="M16" s="22"/>
      <c r="N16" s="65"/>
      <c r="O16" s="22"/>
      <c r="P16" s="59"/>
      <c r="Q16" s="22"/>
      <c r="R16" s="22"/>
      <c r="S16" s="59"/>
      <c r="T16" s="22"/>
      <c r="U16" s="22"/>
      <c r="V16" s="59"/>
      <c r="W16" s="22"/>
      <c r="X16" s="22"/>
      <c r="Y16" s="22"/>
    </row>
    <row r="17" spans="1:25" ht="20.25">
      <c r="A17" s="27" t="s">
        <v>20</v>
      </c>
      <c r="B17" s="22"/>
      <c r="C17" s="22"/>
      <c r="D17" s="22"/>
      <c r="E17" s="22"/>
      <c r="F17" s="29" t="s">
        <v>25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 t="s">
        <v>23</v>
      </c>
      <c r="R17" s="22"/>
      <c r="S17" s="22"/>
      <c r="T17" s="22"/>
      <c r="U17" s="22"/>
      <c r="V17" s="22"/>
      <c r="W17" s="22"/>
      <c r="X17" s="22"/>
      <c r="Y17" s="22"/>
    </row>
    <row r="18" spans="1:25" ht="18">
      <c r="A18" s="30">
        <f>IF(AND(ISNUMBER(N4),A13=N4),"Super, nächste Zahl!",IF(AND(ISNUMBER(N4),A13&lt;&gt;N4),"Schade!",""))</f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20.25">
      <c r="A19" s="31">
        <f>IF(A18="Schade!","Willst du Hilfe?","")</f>
      </c>
      <c r="B19" s="22"/>
      <c r="C19" s="32"/>
      <c r="D19" s="22"/>
      <c r="E19" s="22"/>
      <c r="F19" s="22"/>
      <c r="G19" s="22"/>
      <c r="H19" s="22"/>
      <c r="I19" s="53"/>
      <c r="J19" s="22"/>
      <c r="K19" s="22"/>
      <c r="L19" s="53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6" ht="15.75">
      <c r="A20" s="33">
        <f>IF(OR(C19="Ja",C19="ja"),"Gib deine Zahl hier ein!","")</f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>
        <f>INT(A21/1000)</f>
        <v>0</v>
      </c>
    </row>
    <row r="21" spans="1:25" ht="12.75" customHeight="1">
      <c r="A21" s="63"/>
      <c r="B21" s="22"/>
      <c r="C21" s="57">
        <f>IF(INT(A21/1000)&gt;0,INT(A21/1000),"")</f>
      </c>
      <c r="D21" s="22"/>
      <c r="E21" s="22"/>
      <c r="F21" s="57">
        <f>IF(ISNUMBER(C21),INT((A21-C21*1000)/100),IF(AND(A21&lt;1000,A21&gt;=100),INT(A21/100),IF(A21&lt;100,"")))</f>
      </c>
      <c r="G21" s="22"/>
      <c r="H21" s="22"/>
      <c r="I21" s="57">
        <f>IF(AND(ISNUMBER(C21),ISNUMBER(F21)),INT((A21-(C21*1000+F21*100))/10),IF(AND(A21&lt;1000,A21&gt;=100),INT((A21-F21*100)/10),IF(AND(A21&lt;100,A21&gt;=10),INT(A21/10),IF(A21&lt;10,""))))</f>
      </c>
      <c r="J21" s="22"/>
      <c r="K21" s="22"/>
      <c r="L21" s="57">
        <f>IF(A21&lt;1,0,IF(AND(ISNUMBER(C21),ISNUMBER(F21),ISNUMBER(I21)),INT(A21-(1000*C21+100*F21+10*I21)),IF(AND(A21&lt;1000,A21&gt;=100),INT(A21-F21*100-I21*10),IF(AND(A21&lt;100,A21&gt;=10),INT(A21-I21*10),IF(AND(A21&lt;10,A21&gt;0),INT(A21))))))</f>
        <v>0</v>
      </c>
      <c r="M21" s="22"/>
      <c r="N21" s="62">
        <f>IF(A21-INT(A21)&gt;0,",","")</f>
      </c>
      <c r="O21" s="22"/>
      <c r="P21" s="57">
        <f>IF($A$21-INT($A$21)=0,"",INT(($A$21-INT($A$21))*10))</f>
      </c>
      <c r="Q21" s="22"/>
      <c r="R21" s="22"/>
      <c r="S21" s="61">
        <f>IF($A$21-INT($A$21)=0,"",INT((($A$21-INT($A$21))*10-$P$21)*10))</f>
      </c>
      <c r="T21" s="22"/>
      <c r="U21" s="22"/>
      <c r="V21" s="61">
        <f>IF($A$21-INT($A$21)=0,"",($A$21-INT($A$21))*1000-INT($P$21)*100-INT(S21)*10)</f>
      </c>
      <c r="W21" s="22"/>
      <c r="X21" s="22"/>
      <c r="Y21" s="22"/>
    </row>
    <row r="22" spans="1:25" ht="12.75" customHeight="1">
      <c r="A22" s="63"/>
      <c r="B22" s="22"/>
      <c r="C22" s="57"/>
      <c r="D22" s="22"/>
      <c r="E22" s="22"/>
      <c r="F22" s="57"/>
      <c r="G22" s="22"/>
      <c r="H22" s="22"/>
      <c r="I22" s="57"/>
      <c r="J22" s="22"/>
      <c r="K22" s="22"/>
      <c r="L22" s="57"/>
      <c r="M22" s="22"/>
      <c r="N22" s="62"/>
      <c r="O22" s="22"/>
      <c r="P22" s="57"/>
      <c r="Q22" s="22"/>
      <c r="R22" s="22"/>
      <c r="S22" s="61"/>
      <c r="T22" s="22"/>
      <c r="U22" s="22"/>
      <c r="V22" s="61"/>
      <c r="W22" s="22"/>
      <c r="X22" s="22"/>
      <c r="Y22" s="22"/>
    </row>
    <row r="23" spans="1:25" ht="12.75" customHeight="1">
      <c r="A23" s="63"/>
      <c r="B23" s="22"/>
      <c r="C23" s="57"/>
      <c r="D23" s="22"/>
      <c r="E23" s="22"/>
      <c r="F23" s="57"/>
      <c r="G23" s="22"/>
      <c r="H23" s="22"/>
      <c r="I23" s="57"/>
      <c r="J23" s="22"/>
      <c r="K23" s="22"/>
      <c r="L23" s="57"/>
      <c r="M23" s="22"/>
      <c r="N23" s="62"/>
      <c r="O23" s="22"/>
      <c r="P23" s="57"/>
      <c r="Q23" s="22"/>
      <c r="R23" s="22"/>
      <c r="S23" s="61"/>
      <c r="T23" s="22"/>
      <c r="U23" s="22"/>
      <c r="V23" s="61"/>
      <c r="W23" s="22"/>
      <c r="X23" s="22"/>
      <c r="Y23" s="22"/>
    </row>
    <row r="24" spans="1:25" ht="12.75" customHeight="1">
      <c r="A24" s="63"/>
      <c r="B24" s="22"/>
      <c r="C24" s="57"/>
      <c r="D24" s="22"/>
      <c r="E24" s="22"/>
      <c r="F24" s="57"/>
      <c r="G24" s="22"/>
      <c r="H24" s="22"/>
      <c r="I24" s="57"/>
      <c r="J24" s="22"/>
      <c r="K24" s="22"/>
      <c r="L24" s="57"/>
      <c r="M24" s="22"/>
      <c r="N24" s="62"/>
      <c r="O24" s="22"/>
      <c r="P24" s="57"/>
      <c r="Q24" s="22"/>
      <c r="R24" s="22"/>
      <c r="S24" s="61"/>
      <c r="T24" s="22"/>
      <c r="U24" s="22"/>
      <c r="V24" s="61"/>
      <c r="W24" s="22"/>
      <c r="X24" s="22"/>
      <c r="Y24" s="22"/>
    </row>
    <row r="25" spans="1:25" ht="18">
      <c r="A25" s="27" t="s">
        <v>21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8"/>
      <c r="T26" s="22"/>
      <c r="U26" s="22"/>
      <c r="V26" s="22"/>
      <c r="W26" s="22"/>
      <c r="X26" s="22"/>
      <c r="Y26" s="22"/>
    </row>
    <row r="27" spans="1:25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</sheetData>
  <mergeCells count="29">
    <mergeCell ref="U6:W6"/>
    <mergeCell ref="N7:N12"/>
    <mergeCell ref="O6:Q6"/>
    <mergeCell ref="B6:D6"/>
    <mergeCell ref="E6:G6"/>
    <mergeCell ref="H6:J6"/>
    <mergeCell ref="K6:M6"/>
    <mergeCell ref="V13:V16"/>
    <mergeCell ref="N13:N16"/>
    <mergeCell ref="A9:A12"/>
    <mergeCell ref="I13:I16"/>
    <mergeCell ref="C13:C16"/>
    <mergeCell ref="F13:F16"/>
    <mergeCell ref="A13:A16"/>
    <mergeCell ref="V21:V24"/>
    <mergeCell ref="N21:N24"/>
    <mergeCell ref="A21:A24"/>
    <mergeCell ref="C21:C24"/>
    <mergeCell ref="F21:F24"/>
    <mergeCell ref="I21:I24"/>
    <mergeCell ref="A4:M4"/>
    <mergeCell ref="N4:R4"/>
    <mergeCell ref="L21:L24"/>
    <mergeCell ref="P21:P24"/>
    <mergeCell ref="L13:L16"/>
    <mergeCell ref="P13:P16"/>
    <mergeCell ref="R6:T6"/>
    <mergeCell ref="S21:S24"/>
    <mergeCell ref="S13:S16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20"/>
  <sheetViews>
    <sheetView tabSelected="1" workbookViewId="0" topLeftCell="B1">
      <selection activeCell="C11" sqref="C11"/>
    </sheetView>
  </sheetViews>
  <sheetFormatPr defaultColWidth="11.421875" defaultRowHeight="12.75"/>
  <cols>
    <col min="3" max="3" width="14.8515625" style="0" bestFit="1" customWidth="1"/>
    <col min="5" max="5" width="14.8515625" style="0" bestFit="1" customWidth="1"/>
    <col min="7" max="7" width="15.7109375" style="0" bestFit="1" customWidth="1"/>
    <col min="8" max="8" width="3.00390625" style="0" customWidth="1"/>
    <col min="9" max="9" width="6.421875" style="0" customWidth="1"/>
    <col min="10" max="10" width="10.140625" style="0" customWidth="1"/>
    <col min="11" max="11" width="4.7109375" style="0" customWidth="1"/>
  </cols>
  <sheetData>
    <row r="1" ht="33.75">
      <c r="A1" s="37" t="s">
        <v>26</v>
      </c>
    </row>
    <row r="3" spans="3:7" ht="15.75">
      <c r="C3" s="40" t="s">
        <v>29</v>
      </c>
      <c r="E3" s="40" t="s">
        <v>30</v>
      </c>
      <c r="G3" s="40" t="s">
        <v>32</v>
      </c>
    </row>
    <row r="4" spans="1:11" ht="30">
      <c r="A4" s="80" t="s">
        <v>27</v>
      </c>
      <c r="B4" s="81"/>
      <c r="C4" s="42"/>
      <c r="E4" s="42"/>
      <c r="G4" s="43">
        <f>IF(ISNUMBER(C4),C4,"")</f>
      </c>
      <c r="H4" s="43">
        <f>IF(ISNUMBER(G4),"=","")</f>
      </c>
      <c r="I4" s="44">
        <f>D11</f>
      </c>
      <c r="J4" s="43">
        <f>IF(ISNUMBER(I4),"minus","")</f>
      </c>
      <c r="K4" s="43">
        <f>IF(ISNUMBER(E4),E4,"")</f>
      </c>
    </row>
    <row r="5" spans="3:5" ht="12.75">
      <c r="C5" s="86"/>
      <c r="D5" s="38"/>
      <c r="E5" s="85"/>
    </row>
    <row r="6" spans="3:7" ht="16.5" thickBot="1">
      <c r="C6" s="86"/>
      <c r="D6" s="38"/>
      <c r="E6" s="85"/>
      <c r="G6" s="40" t="s">
        <v>33</v>
      </c>
    </row>
    <row r="7" spans="4:11" ht="21" thickTop="1">
      <c r="D7" s="83" t="s">
        <v>28</v>
      </c>
      <c r="E7" s="36"/>
      <c r="G7" s="43">
        <f>IF(ISNUMBER(E4),E4,"")</f>
      </c>
      <c r="H7" s="43">
        <f>IF(ISNUMBER(G7),"=","")</f>
      </c>
      <c r="I7" s="44">
        <f>D11</f>
      </c>
      <c r="J7" s="43">
        <f>IF(ISNUMBER(I7),"minus","")</f>
      </c>
      <c r="K7" s="43">
        <f>IF(ISNUMBER(C4),C4,"")</f>
      </c>
    </row>
    <row r="8" ht="13.5" thickBot="1">
      <c r="D8" s="84"/>
    </row>
    <row r="9" spans="4:6" ht="18.75" thickTop="1">
      <c r="D9" s="79"/>
      <c r="F9" s="45" t="s">
        <v>34</v>
      </c>
    </row>
    <row r="10" ht="12.75">
      <c r="D10" s="78"/>
    </row>
    <row r="11" spans="4:6" ht="20.25">
      <c r="D11" s="39">
        <f>IF(AND(ISNUMBER(C4),ISNUMBER(E4)),C4+E4,"")</f>
      </c>
      <c r="F11" s="40" t="s">
        <v>35</v>
      </c>
    </row>
    <row r="12" spans="4:13" ht="15.75">
      <c r="D12" s="41" t="s">
        <v>31</v>
      </c>
      <c r="F12" s="40" t="s">
        <v>36</v>
      </c>
      <c r="G12" s="82"/>
      <c r="H12" s="82"/>
      <c r="I12" s="82"/>
      <c r="J12" s="82"/>
      <c r="K12" s="82"/>
      <c r="L12" s="82"/>
      <c r="M12" s="82"/>
    </row>
    <row r="14" spans="7:9" ht="20.25">
      <c r="G14" s="77">
        <f>IF(ISTEXT(G12),IF(OR(G12="man den 2. Summanden von der Summe abzieht.",G12="man von der Summe den 2. Summanden abzieht."),"Richtig!","Leider falsch!"),"")</f>
      </c>
      <c r="H14" s="78"/>
      <c r="I14" s="78"/>
    </row>
    <row r="17" ht="15.75">
      <c r="F17" s="40" t="s">
        <v>37</v>
      </c>
    </row>
    <row r="18" spans="6:13" ht="15.75">
      <c r="F18" s="40" t="s">
        <v>36</v>
      </c>
      <c r="G18" s="82"/>
      <c r="H18" s="82"/>
      <c r="I18" s="82"/>
      <c r="J18" s="82"/>
      <c r="K18" s="82"/>
      <c r="L18" s="82"/>
      <c r="M18" s="82"/>
    </row>
    <row r="20" spans="7:9" ht="20.25">
      <c r="G20" s="77">
        <f>IF(ISTEXT(G18),IF(OR(G18="man den 1. Summanden von der Summe abzieht.",G18="man von der Summe den 1. Summanden abzieht."),"Richtig!","Leider falsch!"),"")</f>
      </c>
      <c r="H20" s="78"/>
      <c r="I20" s="78"/>
    </row>
  </sheetData>
  <mergeCells count="9">
    <mergeCell ref="G20:I20"/>
    <mergeCell ref="D9:D10"/>
    <mergeCell ref="A4:B4"/>
    <mergeCell ref="G12:M12"/>
    <mergeCell ref="G18:M18"/>
    <mergeCell ref="G14:I14"/>
    <mergeCell ref="D7:D8"/>
    <mergeCell ref="E5:E6"/>
    <mergeCell ref="C5:C6"/>
  </mergeCells>
  <conditionalFormatting sqref="G14 G20">
    <cfRule type="cellIs" priority="1" dxfId="0" operator="equal" stopIfTrue="1">
      <formula>"Richtig!"</formula>
    </cfRule>
    <cfRule type="cellIs" priority="2" dxfId="1" operator="equal" stopIfTrue="1">
      <formula>"Leider falsch!"</formula>
    </cfRule>
  </conditionalFormatting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M20"/>
  <sheetViews>
    <sheetView workbookViewId="0" topLeftCell="B1">
      <selection activeCell="G18" activeCellId="3" sqref="C4 E4 G12:M12 G18:M18"/>
    </sheetView>
  </sheetViews>
  <sheetFormatPr defaultColWidth="11.421875" defaultRowHeight="12.75"/>
  <cols>
    <col min="1" max="2" width="12.7109375" style="0" customWidth="1"/>
    <col min="3" max="3" width="14.8515625" style="0" bestFit="1" customWidth="1"/>
    <col min="5" max="5" width="14.8515625" style="0" bestFit="1" customWidth="1"/>
    <col min="7" max="7" width="15.7109375" style="0" bestFit="1" customWidth="1"/>
    <col min="8" max="8" width="3.00390625" style="0" customWidth="1"/>
    <col min="9" max="9" width="4.7109375" style="0" customWidth="1"/>
    <col min="10" max="10" width="10.140625" style="0" customWidth="1"/>
    <col min="11" max="11" width="4.7109375" style="0" customWidth="1"/>
  </cols>
  <sheetData>
    <row r="1" ht="33.75">
      <c r="A1" s="37" t="s">
        <v>26</v>
      </c>
    </row>
    <row r="3" spans="3:7" ht="15.75">
      <c r="C3" s="40" t="s">
        <v>39</v>
      </c>
      <c r="E3" s="40" t="s">
        <v>57</v>
      </c>
      <c r="G3" s="40" t="s">
        <v>39</v>
      </c>
    </row>
    <row r="4" spans="1:11" ht="30">
      <c r="A4" s="80" t="s">
        <v>38</v>
      </c>
      <c r="B4" s="81"/>
      <c r="C4" s="42"/>
      <c r="E4" s="42"/>
      <c r="G4" s="43">
        <f>IF(ISNUMBER(C4),C4,"")</f>
      </c>
      <c r="H4" s="43">
        <f>IF(ISNUMBER(G4),"=","")</f>
      </c>
      <c r="I4" s="44">
        <f>D11</f>
      </c>
      <c r="J4" s="43">
        <f>IF(ISNUMBER(I4),"plus","")</f>
      </c>
      <c r="K4" s="43">
        <f>IF(ISNUMBER(E4),E4,"")</f>
      </c>
    </row>
    <row r="5" spans="3:5" ht="12.75">
      <c r="C5" s="86"/>
      <c r="D5" s="38"/>
      <c r="E5" s="85"/>
    </row>
    <row r="6" spans="3:7" ht="16.5" thickBot="1">
      <c r="C6" s="86"/>
      <c r="D6" s="38"/>
      <c r="E6" s="85"/>
      <c r="G6" s="40" t="s">
        <v>57</v>
      </c>
    </row>
    <row r="7" spans="4:11" ht="21" thickTop="1">
      <c r="D7" s="83" t="s">
        <v>41</v>
      </c>
      <c r="E7" s="36"/>
      <c r="G7" s="43">
        <f>IF(ISNUMBER(E4),E4,"")</f>
      </c>
      <c r="H7" s="43">
        <f>IF(ISNUMBER(G7),"=","")</f>
      </c>
      <c r="I7" s="46">
        <f>IF(ISNUMBER(D11),C4,"")</f>
      </c>
      <c r="J7" s="43">
        <f>IF(ISNUMBER(I7),"minus","")</f>
      </c>
      <c r="K7" s="44">
        <f>IF(ISNUMBER(D11),D11,"")</f>
      </c>
    </row>
    <row r="8" ht="13.5" thickBot="1">
      <c r="D8" s="84"/>
    </row>
    <row r="9" spans="4:6" ht="18.75" thickTop="1">
      <c r="D9" s="79"/>
      <c r="F9" s="45" t="s">
        <v>34</v>
      </c>
    </row>
    <row r="10" ht="12.75">
      <c r="D10" s="78"/>
    </row>
    <row r="11" spans="4:6" ht="20.25">
      <c r="D11" s="39">
        <f>IF(AND(ISNUMBER(C4),ISNUMBER(E4)),C4-E4,"")</f>
      </c>
      <c r="F11" s="40" t="s">
        <v>42</v>
      </c>
    </row>
    <row r="12" spans="4:13" ht="15.75">
      <c r="D12" s="41" t="s">
        <v>40</v>
      </c>
      <c r="F12" s="40" t="s">
        <v>36</v>
      </c>
      <c r="G12" s="82"/>
      <c r="H12" s="82"/>
      <c r="I12" s="82"/>
      <c r="J12" s="82"/>
      <c r="K12" s="82"/>
      <c r="L12" s="82"/>
      <c r="M12" s="82"/>
    </row>
    <row r="14" spans="7:9" ht="20.25">
      <c r="G14" s="77">
        <f>IF(ISTEXT(G12),IF(OR(G12="man den Subtrahenden zur Differenz addiert.",G12="man zur Differenz den Subtrahenden addiert."),"Richtig!","Leider falsch!"),"")</f>
      </c>
      <c r="H14" s="78"/>
      <c r="I14" s="78"/>
    </row>
    <row r="17" ht="15.75">
      <c r="F17" s="40" t="s">
        <v>58</v>
      </c>
    </row>
    <row r="18" spans="6:13" ht="15.75">
      <c r="F18" s="40" t="s">
        <v>36</v>
      </c>
      <c r="G18" s="82"/>
      <c r="H18" s="82"/>
      <c r="I18" s="82"/>
      <c r="J18" s="82"/>
      <c r="K18" s="82"/>
      <c r="L18" s="82"/>
      <c r="M18" s="82"/>
    </row>
    <row r="20" spans="7:9" ht="20.25">
      <c r="G20" s="77">
        <f>IF(ISTEXT(G18),IF(OR(G18="man vom Minuenden die Differenz abzieht!",G18="man die Differenz vom Minuenden abzieht."),"Richtig!","Leider falsch!"),"")</f>
      </c>
      <c r="H20" s="78"/>
      <c r="I20" s="78"/>
    </row>
  </sheetData>
  <mergeCells count="9">
    <mergeCell ref="G20:I20"/>
    <mergeCell ref="D9:D10"/>
    <mergeCell ref="A4:B4"/>
    <mergeCell ref="G12:M12"/>
    <mergeCell ref="G18:M18"/>
    <mergeCell ref="G14:I14"/>
    <mergeCell ref="D7:D8"/>
    <mergeCell ref="E5:E6"/>
    <mergeCell ref="C5:C6"/>
  </mergeCells>
  <conditionalFormatting sqref="G14 G20">
    <cfRule type="cellIs" priority="1" dxfId="0" operator="equal" stopIfTrue="1">
      <formula>"Richtig!"</formula>
    </cfRule>
    <cfRule type="cellIs" priority="2" dxfId="1" operator="equal" stopIfTrue="1">
      <formula>"Leider falsch!"</formula>
    </cfRule>
  </conditionalFormatting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M20"/>
  <sheetViews>
    <sheetView workbookViewId="0" topLeftCell="A1">
      <selection activeCell="C4" sqref="C4"/>
    </sheetView>
  </sheetViews>
  <sheetFormatPr defaultColWidth="11.421875" defaultRowHeight="12.75"/>
  <cols>
    <col min="1" max="1" width="14.7109375" style="0" customWidth="1"/>
    <col min="2" max="2" width="15.7109375" style="0" customWidth="1"/>
    <col min="3" max="3" width="14.8515625" style="0" bestFit="1" customWidth="1"/>
    <col min="5" max="5" width="14.8515625" style="0" bestFit="1" customWidth="1"/>
    <col min="7" max="7" width="15.7109375" style="0" bestFit="1" customWidth="1"/>
    <col min="8" max="8" width="3.00390625" style="0" customWidth="1"/>
    <col min="9" max="9" width="4.7109375" style="0" customWidth="1"/>
    <col min="10" max="10" width="10.140625" style="0" customWidth="1"/>
    <col min="11" max="11" width="4.7109375" style="0" customWidth="1"/>
  </cols>
  <sheetData>
    <row r="1" ht="33.75">
      <c r="A1" s="37" t="s">
        <v>26</v>
      </c>
    </row>
    <row r="3" spans="3:7" ht="15.75">
      <c r="C3" s="40" t="s">
        <v>44</v>
      </c>
      <c r="E3" s="40" t="s">
        <v>45</v>
      </c>
      <c r="G3" s="40" t="s">
        <v>44</v>
      </c>
    </row>
    <row r="4" spans="1:11" ht="30">
      <c r="A4" s="80" t="s">
        <v>43</v>
      </c>
      <c r="B4" s="81"/>
      <c r="C4" s="42"/>
      <c r="E4" s="42"/>
      <c r="G4" s="43">
        <f>IF(ISNUMBER(C4),C4,"")</f>
      </c>
      <c r="H4" s="43">
        <f>IF(ISNUMBER(G4),"=","")</f>
      </c>
      <c r="I4" s="44">
        <f>D11</f>
      </c>
      <c r="J4" s="47">
        <f>IF(ISNUMBER(I4),"geteilt durch","")</f>
      </c>
      <c r="K4" s="43">
        <f>IF(ISNUMBER(E4),E4,"")</f>
      </c>
    </row>
    <row r="5" spans="3:5" ht="12.75">
      <c r="C5" s="86"/>
      <c r="D5" s="38"/>
      <c r="E5" s="85"/>
    </row>
    <row r="6" spans="3:7" ht="16.5" thickBot="1">
      <c r="C6" s="86"/>
      <c r="D6" s="38"/>
      <c r="E6" s="85"/>
      <c r="G6" s="40" t="s">
        <v>45</v>
      </c>
    </row>
    <row r="7" spans="4:11" ht="21" thickTop="1">
      <c r="D7" s="87" t="s">
        <v>49</v>
      </c>
      <c r="E7" s="36"/>
      <c r="G7" s="43">
        <f>IF(ISNUMBER(E4),E4,"")</f>
      </c>
      <c r="H7" s="43">
        <f>IF(ISNUMBER(G7),"=","")</f>
      </c>
      <c r="I7" s="44">
        <f>D11</f>
      </c>
      <c r="J7" s="47">
        <f>IF(ISNUMBER(I7),"geteilt durch","")</f>
      </c>
      <c r="K7" s="43">
        <f>IF(ISNUMBER(C4),C4,"")</f>
      </c>
    </row>
    <row r="8" ht="13.5" thickBot="1">
      <c r="D8" s="88"/>
    </row>
    <row r="9" spans="4:6" ht="18.75" thickTop="1">
      <c r="D9" s="79"/>
      <c r="F9" s="45" t="s">
        <v>34</v>
      </c>
    </row>
    <row r="10" ht="12.75">
      <c r="D10" s="78"/>
    </row>
    <row r="11" spans="4:6" ht="20.25">
      <c r="D11" s="39">
        <f>IF(AND(ISNUMBER(C4),ISNUMBER(E4)),C4*E4,"")</f>
      </c>
      <c r="F11" s="40" t="s">
        <v>47</v>
      </c>
    </row>
    <row r="12" spans="4:13" ht="15.75">
      <c r="D12" s="41" t="s">
        <v>46</v>
      </c>
      <c r="F12" s="40" t="s">
        <v>36</v>
      </c>
      <c r="G12" s="82"/>
      <c r="H12" s="82"/>
      <c r="I12" s="82"/>
      <c r="J12" s="82"/>
      <c r="K12" s="82"/>
      <c r="L12" s="82"/>
      <c r="M12" s="82"/>
    </row>
    <row r="14" spans="7:9" ht="20.25">
      <c r="G14" s="77">
        <f>IF(ISTEXT(G12),IF(G12="man das Produkt durch den 2. Faktor teilt.","Richtig!","Leider falsch!"),"")</f>
      </c>
      <c r="H14" s="78"/>
      <c r="I14" s="78"/>
    </row>
    <row r="17" ht="15.75">
      <c r="F17" s="40" t="s">
        <v>48</v>
      </c>
    </row>
    <row r="18" spans="6:13" ht="15.75">
      <c r="F18" s="40" t="s">
        <v>36</v>
      </c>
      <c r="G18" s="82"/>
      <c r="H18" s="82"/>
      <c r="I18" s="82"/>
      <c r="J18" s="82"/>
      <c r="K18" s="82"/>
      <c r="L18" s="82"/>
      <c r="M18" s="82"/>
    </row>
    <row r="20" spans="7:9" ht="20.25">
      <c r="G20" s="77">
        <f>IF(ISTEXT(G18),IF(G18="man das Produkt durch den 1. Faktor teilt.","Richtig!","Leider falsch!"),"")</f>
      </c>
      <c r="H20" s="78"/>
      <c r="I20" s="78"/>
    </row>
  </sheetData>
  <mergeCells count="9">
    <mergeCell ref="G20:I20"/>
    <mergeCell ref="D9:D10"/>
    <mergeCell ref="A4:B4"/>
    <mergeCell ref="G12:M12"/>
    <mergeCell ref="G18:M18"/>
    <mergeCell ref="G14:I14"/>
    <mergeCell ref="D7:D8"/>
    <mergeCell ref="E5:E6"/>
    <mergeCell ref="C5:C6"/>
  </mergeCells>
  <conditionalFormatting sqref="G14 G20">
    <cfRule type="cellIs" priority="1" dxfId="0" operator="equal" stopIfTrue="1">
      <formula>"Richtig!"</formula>
    </cfRule>
    <cfRule type="cellIs" priority="2" dxfId="1" operator="equal" stopIfTrue="1">
      <formula>"Leider falsch!"</formula>
    </cfRule>
  </conditionalFormatting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M20"/>
  <sheetViews>
    <sheetView workbookViewId="0" topLeftCell="A1">
      <selection activeCell="J25" sqref="J25"/>
    </sheetView>
  </sheetViews>
  <sheetFormatPr defaultColWidth="11.421875" defaultRowHeight="12.75"/>
  <cols>
    <col min="1" max="2" width="12.7109375" style="0" customWidth="1"/>
    <col min="3" max="3" width="14.8515625" style="0" bestFit="1" customWidth="1"/>
    <col min="5" max="5" width="14.8515625" style="0" bestFit="1" customWidth="1"/>
    <col min="7" max="7" width="15.7109375" style="0" bestFit="1" customWidth="1"/>
    <col min="8" max="8" width="3.00390625" style="0" customWidth="1"/>
    <col min="9" max="9" width="4.7109375" style="0" customWidth="1"/>
    <col min="10" max="10" width="10.140625" style="0" customWidth="1"/>
    <col min="11" max="11" width="4.7109375" style="0" customWidth="1"/>
  </cols>
  <sheetData>
    <row r="1" ht="33.75">
      <c r="A1" s="37" t="s">
        <v>26</v>
      </c>
    </row>
    <row r="3" spans="3:7" ht="15.75">
      <c r="C3" s="40" t="s">
        <v>51</v>
      </c>
      <c r="E3" s="40" t="s">
        <v>52</v>
      </c>
      <c r="G3" s="40" t="s">
        <v>51</v>
      </c>
    </row>
    <row r="4" spans="1:11" ht="30">
      <c r="A4" s="80" t="s">
        <v>50</v>
      </c>
      <c r="B4" s="81"/>
      <c r="C4" s="42">
        <v>18</v>
      </c>
      <c r="E4" s="42">
        <v>3</v>
      </c>
      <c r="G4" s="43">
        <f>IF(ISNUMBER(C4),C4,"")</f>
        <v>18</v>
      </c>
      <c r="H4" s="43" t="str">
        <f>IF(ISNUMBER(G4),"=","")</f>
        <v>=</v>
      </c>
      <c r="I4" s="44">
        <f>D11</f>
        <v>6</v>
      </c>
      <c r="J4" s="43" t="str">
        <f>IF(ISNUMBER(I4),"mal","")</f>
        <v>mal</v>
      </c>
      <c r="K4" s="43">
        <f>IF(ISNUMBER(E4),E4,"")</f>
        <v>3</v>
      </c>
    </row>
    <row r="5" spans="3:5" ht="12.75">
      <c r="C5" s="86"/>
      <c r="D5" s="38"/>
      <c r="E5" s="85"/>
    </row>
    <row r="6" spans="3:7" ht="16.5" thickBot="1">
      <c r="C6" s="86"/>
      <c r="D6" s="38"/>
      <c r="E6" s="85"/>
      <c r="G6" s="40" t="s">
        <v>52</v>
      </c>
    </row>
    <row r="7" spans="4:11" ht="32.25" thickTop="1">
      <c r="D7" s="83" t="s">
        <v>56</v>
      </c>
      <c r="E7" s="36"/>
      <c r="G7" s="43">
        <f>IF(ISNUMBER(E4),E4,"")</f>
        <v>3</v>
      </c>
      <c r="H7" s="43" t="str">
        <f>IF(ISNUMBER(G7),"=","")</f>
        <v>=</v>
      </c>
      <c r="I7" s="46">
        <f>IF(ISNUMBER(D11),C4,"")</f>
        <v>18</v>
      </c>
      <c r="J7" s="47" t="str">
        <f>IF(ISNUMBER(I7),"geteilt durch","")</f>
        <v>geteilt durch</v>
      </c>
      <c r="K7" s="44">
        <f>IF(ISNUMBER(D11),D11,"")</f>
        <v>6</v>
      </c>
    </row>
    <row r="8" ht="13.5" thickBot="1">
      <c r="D8" s="84"/>
    </row>
    <row r="9" spans="4:6" ht="18.75" thickTop="1">
      <c r="D9" s="79"/>
      <c r="F9" s="45" t="s">
        <v>34</v>
      </c>
    </row>
    <row r="10" ht="12.75">
      <c r="D10" s="78"/>
    </row>
    <row r="11" spans="4:6" ht="20.25">
      <c r="D11" s="39">
        <f>IF(AND(ISNUMBER(C4),ISNUMBER(E4)),C4/E4,"")</f>
        <v>6</v>
      </c>
      <c r="F11" s="40" t="s">
        <v>54</v>
      </c>
    </row>
    <row r="12" spans="4:13" ht="15.75">
      <c r="D12" s="41" t="s">
        <v>53</v>
      </c>
      <c r="F12" s="40" t="s">
        <v>36</v>
      </c>
      <c r="G12" s="82" t="s">
        <v>67</v>
      </c>
      <c r="H12" s="82"/>
      <c r="I12" s="82"/>
      <c r="J12" s="82"/>
      <c r="K12" s="82"/>
      <c r="L12" s="82"/>
      <c r="M12" s="82"/>
    </row>
    <row r="14" spans="7:9" ht="20.25">
      <c r="G14" s="77"/>
      <c r="H14" s="78"/>
      <c r="I14" s="78"/>
    </row>
    <row r="17" ht="15.75">
      <c r="F17" s="40" t="s">
        <v>55</v>
      </c>
    </row>
    <row r="18" spans="6:13" ht="15.75">
      <c r="F18" s="40" t="s">
        <v>36</v>
      </c>
      <c r="G18" s="82" t="s">
        <v>68</v>
      </c>
      <c r="H18" s="82"/>
      <c r="I18" s="82"/>
      <c r="J18" s="82"/>
      <c r="K18" s="82"/>
      <c r="L18" s="82"/>
      <c r="M18" s="82"/>
    </row>
    <row r="20" spans="7:9" ht="20.25">
      <c r="G20" s="77" t="str">
        <f>IF(ISTEXT(G18),IF(G18="man den Dividenden durch den Quotienten teilt!","Richtig!","Leider falsch!"),"")</f>
        <v>Richtig!</v>
      </c>
      <c r="H20" s="78"/>
      <c r="I20" s="78"/>
    </row>
  </sheetData>
  <mergeCells count="9">
    <mergeCell ref="G20:I20"/>
    <mergeCell ref="D9:D10"/>
    <mergeCell ref="A4:B4"/>
    <mergeCell ref="G12:M12"/>
    <mergeCell ref="G18:M18"/>
    <mergeCell ref="G14:I14"/>
    <mergeCell ref="D7:D8"/>
    <mergeCell ref="E5:E6"/>
    <mergeCell ref="C5:C6"/>
  </mergeCells>
  <conditionalFormatting sqref="G14 G20">
    <cfRule type="cellIs" priority="1" dxfId="0" operator="equal" stopIfTrue="1">
      <formula>"Richtig!"</formula>
    </cfRule>
    <cfRule type="cellIs" priority="2" dxfId="1" operator="equal" stopIfTrue="1">
      <formula>"Leider falsch!"</formula>
    </cfRule>
  </conditionalFormatting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Y47"/>
  <sheetViews>
    <sheetView workbookViewId="0" topLeftCell="A1">
      <selection activeCell="M25" sqref="M25"/>
    </sheetView>
  </sheetViews>
  <sheetFormatPr defaultColWidth="11.421875" defaultRowHeight="12.75"/>
  <cols>
    <col min="2" max="4" width="6.7109375" style="0" customWidth="1"/>
    <col min="5" max="5" width="6.421875" style="0" customWidth="1"/>
    <col min="6" max="12" width="6.7109375" style="0" customWidth="1"/>
  </cols>
  <sheetData>
    <row r="1" spans="1:17" ht="33.75">
      <c r="A1" s="23" t="s">
        <v>59</v>
      </c>
      <c r="B1" s="22"/>
      <c r="C1" s="22"/>
      <c r="D1" s="22"/>
      <c r="E1" s="22"/>
      <c r="F1" s="22"/>
      <c r="G1" s="22"/>
      <c r="H1" s="22"/>
      <c r="I1" s="22"/>
      <c r="J1" s="31" t="s">
        <v>66</v>
      </c>
      <c r="K1" s="22"/>
      <c r="L1" s="22"/>
      <c r="M1" s="22"/>
      <c r="N1" s="22"/>
      <c r="O1" s="22"/>
      <c r="P1" s="22"/>
      <c r="Q1" s="22"/>
    </row>
    <row r="2" spans="1:25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5.75">
      <c r="A4" s="49" t="s">
        <v>64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3.5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ht="12.75">
      <c r="A6" s="22"/>
      <c r="B6" s="22"/>
      <c r="C6" s="22"/>
      <c r="D6" s="89"/>
      <c r="E6" s="22"/>
      <c r="F6" s="89">
        <v>18</v>
      </c>
      <c r="G6" s="22"/>
      <c r="H6" s="89"/>
      <c r="I6" s="22"/>
      <c r="J6" s="89">
        <v>7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8.75" thickBot="1">
      <c r="A7" s="22"/>
      <c r="B7" s="22"/>
      <c r="C7" s="22"/>
      <c r="D7" s="90"/>
      <c r="E7" s="22"/>
      <c r="F7" s="90"/>
      <c r="G7" s="22"/>
      <c r="H7" s="90"/>
      <c r="I7" s="22"/>
      <c r="J7" s="90"/>
      <c r="K7" s="22"/>
      <c r="L7" s="50" t="s">
        <v>63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17" ht="12.75">
      <c r="A8" s="22"/>
      <c r="B8" s="22"/>
      <c r="C8" s="22"/>
      <c r="D8" s="95"/>
      <c r="E8" s="22"/>
      <c r="F8" s="101"/>
      <c r="G8" s="22"/>
      <c r="H8" s="95"/>
      <c r="I8" s="22"/>
      <c r="J8" s="101"/>
      <c r="K8" s="22"/>
      <c r="L8" s="22"/>
      <c r="M8" s="22"/>
      <c r="N8" s="22"/>
      <c r="O8" s="22"/>
      <c r="P8" s="22"/>
      <c r="Q8" s="22"/>
    </row>
    <row r="9" spans="1:17" ht="13.5" thickBot="1">
      <c r="A9" s="22"/>
      <c r="B9" s="22"/>
      <c r="C9" s="22"/>
      <c r="D9" s="96"/>
      <c r="E9" s="22"/>
      <c r="F9" s="102"/>
      <c r="G9" s="22"/>
      <c r="H9" s="96"/>
      <c r="I9" s="22"/>
      <c r="J9" s="102"/>
      <c r="K9" s="22"/>
      <c r="L9" s="52" t="s">
        <v>65</v>
      </c>
      <c r="M9" s="22"/>
      <c r="N9" s="22"/>
      <c r="O9" s="22"/>
      <c r="P9" s="22"/>
      <c r="Q9" s="22"/>
    </row>
    <row r="10" spans="1:17" ht="13.5" thickTop="1">
      <c r="A10" s="22"/>
      <c r="B10" s="22"/>
      <c r="C10" s="22"/>
      <c r="D10" s="22"/>
      <c r="E10" s="91" t="s">
        <v>28</v>
      </c>
      <c r="F10" s="22"/>
      <c r="G10" s="22"/>
      <c r="H10" s="22"/>
      <c r="I10" s="91" t="s">
        <v>56</v>
      </c>
      <c r="J10" s="22"/>
      <c r="K10" s="22"/>
      <c r="L10" s="52">
        <f>IF(AND(ISBLANK(D6),ISBLANK(H6)),"",IF(AND(H6=56,D6=82),"0 Fehler!",IF(AND(H6&lt;&gt;56,D6=82),"1 Fehler!",IF(AND(H6=56,D6&lt;&gt;82),"1 Fehler!",IF(AND(H6&lt;&gt;56,D6&lt;&gt;82),"Ebene leider falsch!")))))</f>
      </c>
      <c r="M10" s="22"/>
      <c r="N10" s="22"/>
      <c r="O10" s="22"/>
      <c r="P10" s="22"/>
      <c r="Q10" s="22"/>
    </row>
    <row r="11" spans="1:17" s="48" customFormat="1" ht="13.5" thickBot="1">
      <c r="A11" s="13"/>
      <c r="B11" s="13"/>
      <c r="C11" s="13"/>
      <c r="D11" s="13"/>
      <c r="E11" s="92"/>
      <c r="F11" s="13"/>
      <c r="G11" s="13"/>
      <c r="H11" s="13"/>
      <c r="I11" s="92"/>
      <c r="J11" s="13"/>
      <c r="K11" s="13"/>
      <c r="L11" s="13"/>
      <c r="M11" s="13"/>
      <c r="N11" s="13"/>
      <c r="O11" s="13"/>
      <c r="P11" s="13"/>
      <c r="Q11" s="13"/>
    </row>
    <row r="12" spans="1:17" ht="13.5" thickTop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3.5" thickBo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2.75">
      <c r="A14" s="22"/>
      <c r="B14" s="22"/>
      <c r="C14" s="89"/>
      <c r="D14" s="22"/>
      <c r="E14" s="93">
        <v>100</v>
      </c>
      <c r="F14" s="22"/>
      <c r="G14" s="22"/>
      <c r="H14" s="22"/>
      <c r="I14" s="93">
        <v>8</v>
      </c>
      <c r="J14" s="22"/>
      <c r="K14" s="89"/>
      <c r="L14" s="22"/>
      <c r="M14" s="22"/>
      <c r="N14" s="22"/>
      <c r="O14" s="22"/>
      <c r="P14" s="22"/>
      <c r="Q14" s="22"/>
    </row>
    <row r="15" spans="1:17" ht="18.75" thickBot="1">
      <c r="A15" s="22"/>
      <c r="B15" s="22"/>
      <c r="C15" s="90"/>
      <c r="D15" s="22"/>
      <c r="E15" s="94"/>
      <c r="F15" s="22"/>
      <c r="G15" s="22"/>
      <c r="H15" s="22"/>
      <c r="I15" s="94"/>
      <c r="J15" s="22"/>
      <c r="K15" s="90"/>
      <c r="L15" s="22"/>
      <c r="M15" s="50" t="s">
        <v>62</v>
      </c>
      <c r="N15" s="22"/>
      <c r="O15" s="22"/>
      <c r="P15" s="22"/>
      <c r="Q15" s="22"/>
    </row>
    <row r="16" spans="1:17" ht="12.75">
      <c r="A16" s="22"/>
      <c r="B16" s="22"/>
      <c r="C16" s="95"/>
      <c r="D16" s="22"/>
      <c r="E16" s="101"/>
      <c r="F16" s="22"/>
      <c r="G16" s="22"/>
      <c r="H16" s="22"/>
      <c r="I16" s="95"/>
      <c r="J16" s="22"/>
      <c r="K16" s="101"/>
      <c r="L16" s="22"/>
      <c r="M16" s="22"/>
      <c r="N16" s="22"/>
      <c r="O16" s="22"/>
      <c r="P16" s="22"/>
      <c r="Q16" s="22"/>
    </row>
    <row r="17" spans="1:17" ht="13.5" thickBot="1">
      <c r="A17" s="22"/>
      <c r="B17" s="22"/>
      <c r="C17" s="96"/>
      <c r="D17" s="22"/>
      <c r="E17" s="102"/>
      <c r="F17" s="22"/>
      <c r="G17" s="22"/>
      <c r="H17" s="22"/>
      <c r="I17" s="96"/>
      <c r="J17" s="22"/>
      <c r="K17" s="102"/>
      <c r="L17" s="22"/>
      <c r="M17" s="52" t="s">
        <v>65</v>
      </c>
      <c r="N17" s="22"/>
      <c r="O17" s="22"/>
      <c r="P17" s="22"/>
      <c r="Q17" s="22"/>
    </row>
    <row r="18" spans="1:17" ht="13.5" thickTop="1">
      <c r="A18" s="22"/>
      <c r="B18" s="22"/>
      <c r="C18" s="22"/>
      <c r="D18" s="97" t="s">
        <v>56</v>
      </c>
      <c r="E18" s="22"/>
      <c r="F18" s="22"/>
      <c r="G18" s="22"/>
      <c r="H18" s="22"/>
      <c r="I18" s="22"/>
      <c r="J18" s="99" t="s">
        <v>49</v>
      </c>
      <c r="K18" s="22"/>
      <c r="L18" s="22"/>
      <c r="M18" s="52">
        <f>IF(AND(ISBLANK(C14),ISBLANK(K14)),"",IF(AND(C14=100,K14=14),"0 Fehler!",IF(AND(C14&lt;&gt;100,K14=14),"1 Fehler!",IF(AND(C14=100,K14&lt;&gt;14),"1 Fehler!",IF(AND(C14&lt;&gt;100,K14&lt;&gt;14),"Ebene leider falsch!")))))</f>
      </c>
      <c r="N18" s="22"/>
      <c r="O18" s="22"/>
      <c r="P18" s="22"/>
      <c r="Q18" s="22"/>
    </row>
    <row r="19" spans="1:21" s="48" customFormat="1" ht="13.5" thickBot="1">
      <c r="A19" s="13"/>
      <c r="B19" s="13"/>
      <c r="C19" s="13"/>
      <c r="D19" s="98"/>
      <c r="E19" s="13"/>
      <c r="F19" s="13"/>
      <c r="G19" s="13"/>
      <c r="H19" s="13"/>
      <c r="I19" s="13"/>
      <c r="J19" s="100"/>
      <c r="K19" s="13"/>
      <c r="L19" s="13"/>
      <c r="M19" s="13"/>
      <c r="N19" s="13"/>
      <c r="O19" s="13"/>
      <c r="P19" s="13"/>
      <c r="Q19" s="13"/>
      <c r="U19" s="13"/>
    </row>
    <row r="20" spans="1:17" ht="13.5" thickTop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3.5" thickBo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2.75">
      <c r="A22" s="22"/>
      <c r="B22" s="22"/>
      <c r="C22" s="22"/>
      <c r="D22" s="89">
        <v>1</v>
      </c>
      <c r="E22" s="22"/>
      <c r="F22" s="89"/>
      <c r="G22" s="22"/>
      <c r="H22" s="22"/>
      <c r="I22" s="22"/>
      <c r="J22" s="93">
        <v>112</v>
      </c>
      <c r="K22" s="22"/>
      <c r="L22" s="89"/>
      <c r="M22" s="22"/>
      <c r="N22" s="22"/>
      <c r="O22" s="22"/>
      <c r="P22" s="22"/>
      <c r="Q22" s="22"/>
    </row>
    <row r="23" spans="1:17" ht="18.75" thickBot="1">
      <c r="A23" s="22"/>
      <c r="B23" s="22"/>
      <c r="C23" s="22"/>
      <c r="D23" s="90"/>
      <c r="E23" s="22"/>
      <c r="F23" s="90"/>
      <c r="G23" s="22"/>
      <c r="H23" s="22"/>
      <c r="I23" s="22"/>
      <c r="J23" s="94"/>
      <c r="K23" s="22"/>
      <c r="L23" s="90"/>
      <c r="M23" s="22"/>
      <c r="N23" s="50" t="s">
        <v>61</v>
      </c>
      <c r="O23" s="22"/>
      <c r="P23" s="22"/>
      <c r="Q23" s="22"/>
    </row>
    <row r="24" spans="1:17" ht="12.75">
      <c r="A24" s="22"/>
      <c r="B24" s="22"/>
      <c r="C24" s="22"/>
      <c r="D24" s="95"/>
      <c r="E24" s="22"/>
      <c r="F24" s="101"/>
      <c r="G24" s="22"/>
      <c r="H24" s="22"/>
      <c r="I24" s="22"/>
      <c r="J24" s="95"/>
      <c r="K24" s="22"/>
      <c r="L24" s="101"/>
      <c r="M24" s="22"/>
      <c r="N24" s="22"/>
      <c r="O24" s="22"/>
      <c r="P24" s="22"/>
      <c r="Q24" s="22"/>
    </row>
    <row r="25" spans="1:17" ht="13.5" thickBot="1">
      <c r="A25" s="22"/>
      <c r="B25" s="22"/>
      <c r="C25" s="22"/>
      <c r="D25" s="96"/>
      <c r="E25" s="22"/>
      <c r="F25" s="102"/>
      <c r="G25" s="22"/>
      <c r="H25" s="22"/>
      <c r="I25" s="22"/>
      <c r="J25" s="96"/>
      <c r="K25" s="22"/>
      <c r="L25" s="102"/>
      <c r="M25" s="22"/>
      <c r="N25" s="52" t="s">
        <v>65</v>
      </c>
      <c r="O25" s="22"/>
      <c r="P25" s="22"/>
      <c r="Q25" s="22"/>
    </row>
    <row r="26" spans="1:17" ht="13.5" thickTop="1">
      <c r="A26" s="22"/>
      <c r="B26" s="22"/>
      <c r="C26" s="22"/>
      <c r="D26" s="22"/>
      <c r="E26" s="99" t="s">
        <v>49</v>
      </c>
      <c r="F26" s="22"/>
      <c r="G26" s="22"/>
      <c r="H26" s="22"/>
      <c r="I26" s="22"/>
      <c r="J26" s="22"/>
      <c r="K26" s="91" t="s">
        <v>41</v>
      </c>
      <c r="L26" s="22"/>
      <c r="M26" s="22"/>
      <c r="N26" s="52">
        <f>IF(AND(ISBLANK(F22),ISBLANK(L22)),"",IF(AND(F22=25,L22=87),"0 Fehler!",IF(AND(F22&lt;&gt;25,L22=87),"1 Fehler!",IF(AND(F22=25,L22&lt;&gt;87),"1 Fehler!",IF(AND(F22&lt;&gt;25,L22&lt;&gt;87),"Ebene leider falsch!")))))</f>
      </c>
      <c r="O26" s="22"/>
      <c r="P26" s="22"/>
      <c r="Q26" s="22"/>
    </row>
    <row r="27" spans="1:17" s="48" customFormat="1" ht="13.5" thickBot="1">
      <c r="A27" s="13"/>
      <c r="B27" s="13"/>
      <c r="C27" s="13"/>
      <c r="D27" s="13"/>
      <c r="E27" s="100"/>
      <c r="F27" s="13"/>
      <c r="G27" s="13"/>
      <c r="H27" s="13"/>
      <c r="I27" s="13"/>
      <c r="J27" s="13"/>
      <c r="K27" s="92"/>
      <c r="L27" s="13"/>
      <c r="M27" s="13"/>
      <c r="N27" s="13"/>
      <c r="O27" s="13"/>
      <c r="P27" s="13"/>
      <c r="Q27" s="13"/>
    </row>
    <row r="28" spans="1:17" ht="13.5" thickTop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3.5" thickBot="1">
      <c r="A29" s="22"/>
      <c r="B29" s="22"/>
      <c r="C29" s="22"/>
      <c r="D29" s="22"/>
      <c r="E29" s="5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2.75">
      <c r="A30" s="22"/>
      <c r="B30" s="22"/>
      <c r="C30" s="22"/>
      <c r="D30" s="22"/>
      <c r="E30" s="93">
        <v>25</v>
      </c>
      <c r="F30" s="22"/>
      <c r="G30" s="22"/>
      <c r="H30" s="22"/>
      <c r="I30" s="22"/>
      <c r="J30" s="22"/>
      <c r="K30" s="93"/>
      <c r="L30" s="22"/>
      <c r="M30" s="22"/>
      <c r="N30" s="22"/>
      <c r="O30" s="22"/>
      <c r="P30" s="22"/>
      <c r="Q30" s="22"/>
    </row>
    <row r="31" spans="1:17" ht="18.75" thickBot="1">
      <c r="A31" s="22"/>
      <c r="B31" s="22"/>
      <c r="C31" s="22"/>
      <c r="D31" s="22"/>
      <c r="E31" s="94"/>
      <c r="F31" s="22"/>
      <c r="G31" s="22"/>
      <c r="H31" s="22"/>
      <c r="I31" s="22"/>
      <c r="J31" s="22"/>
      <c r="K31" s="94"/>
      <c r="L31" s="22"/>
      <c r="M31" s="50" t="s">
        <v>60</v>
      </c>
      <c r="N31" s="22"/>
      <c r="O31" s="22"/>
      <c r="P31" s="22"/>
      <c r="Q31" s="22"/>
    </row>
    <row r="32" spans="1:17" ht="12.75">
      <c r="A32" s="22"/>
      <c r="B32" s="22"/>
      <c r="C32" s="22"/>
      <c r="D32" s="22"/>
      <c r="E32" s="96"/>
      <c r="F32" s="96"/>
      <c r="G32" s="96"/>
      <c r="H32" s="22"/>
      <c r="I32" s="102"/>
      <c r="J32" s="102"/>
      <c r="K32" s="102"/>
      <c r="L32" s="22"/>
      <c r="M32" s="22"/>
      <c r="N32" s="22"/>
      <c r="O32" s="22"/>
      <c r="P32" s="22"/>
      <c r="Q32" s="22"/>
    </row>
    <row r="33" spans="1:17" ht="13.5" thickBot="1">
      <c r="A33" s="22"/>
      <c r="B33" s="22"/>
      <c r="C33" s="22"/>
      <c r="D33" s="22"/>
      <c r="E33" s="96"/>
      <c r="F33" s="96"/>
      <c r="G33" s="96"/>
      <c r="H33" s="22"/>
      <c r="I33" s="102"/>
      <c r="J33" s="102"/>
      <c r="K33" s="102"/>
      <c r="L33" s="22"/>
      <c r="M33" s="52" t="s">
        <v>65</v>
      </c>
      <c r="N33" s="22"/>
      <c r="O33" s="22"/>
      <c r="P33" s="22"/>
      <c r="Q33" s="22"/>
    </row>
    <row r="34" spans="1:17" ht="13.5" thickTop="1">
      <c r="A34" s="22"/>
      <c r="B34" s="22"/>
      <c r="C34" s="22"/>
      <c r="D34" s="22"/>
      <c r="E34" s="22"/>
      <c r="F34" s="22"/>
      <c r="G34" s="22"/>
      <c r="H34" s="91" t="s">
        <v>41</v>
      </c>
      <c r="I34" s="22"/>
      <c r="J34" s="22"/>
      <c r="K34" s="22"/>
      <c r="L34" s="22"/>
      <c r="M34" s="52">
        <f>IF(ISBLANK(K30),"",IF(E30=25,"0 Fehler!",IF(K30&lt;&gt;25,"1 Fehler! Ebene leider falsch!")))</f>
      </c>
      <c r="N34" s="22"/>
      <c r="O34" s="22"/>
      <c r="P34" s="22"/>
      <c r="Q34" s="22"/>
    </row>
    <row r="35" spans="1:17" s="48" customFormat="1" ht="13.5" thickBot="1">
      <c r="A35" s="13"/>
      <c r="B35" s="13"/>
      <c r="C35" s="13"/>
      <c r="D35" s="13"/>
      <c r="E35" s="13"/>
      <c r="F35" s="13"/>
      <c r="G35" s="13"/>
      <c r="H35" s="92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3.5" thickTop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3.5" thickBo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2.75">
      <c r="A38" s="22"/>
      <c r="B38" s="22"/>
      <c r="C38" s="22"/>
      <c r="D38" s="22"/>
      <c r="E38" s="22"/>
      <c r="F38" s="22"/>
      <c r="G38" s="22"/>
      <c r="H38" s="93">
        <v>0</v>
      </c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3.5" thickBot="1">
      <c r="A39" s="22"/>
      <c r="B39" s="22"/>
      <c r="C39" s="22"/>
      <c r="D39" s="22"/>
      <c r="E39" s="22"/>
      <c r="F39" s="22"/>
      <c r="G39" s="22"/>
      <c r="H39" s="94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</sheetData>
  <mergeCells count="36">
    <mergeCell ref="D24:D25"/>
    <mergeCell ref="F24:F25"/>
    <mergeCell ref="J24:J25"/>
    <mergeCell ref="E30:E31"/>
    <mergeCell ref="K30:K31"/>
    <mergeCell ref="H34:H35"/>
    <mergeCell ref="H38:H39"/>
    <mergeCell ref="E32:G33"/>
    <mergeCell ref="I32:K33"/>
    <mergeCell ref="L22:L23"/>
    <mergeCell ref="K26:K27"/>
    <mergeCell ref="J6:J7"/>
    <mergeCell ref="E16:E17"/>
    <mergeCell ref="I16:I17"/>
    <mergeCell ref="K16:K17"/>
    <mergeCell ref="J18:J19"/>
    <mergeCell ref="L24:L25"/>
    <mergeCell ref="I10:I11"/>
    <mergeCell ref="I14:I15"/>
    <mergeCell ref="K14:K15"/>
    <mergeCell ref="E26:E27"/>
    <mergeCell ref="J22:J23"/>
    <mergeCell ref="H6:H7"/>
    <mergeCell ref="F8:F9"/>
    <mergeCell ref="H8:H9"/>
    <mergeCell ref="J8:J9"/>
    <mergeCell ref="C14:C15"/>
    <mergeCell ref="D18:D19"/>
    <mergeCell ref="D22:D23"/>
    <mergeCell ref="F22:F23"/>
    <mergeCell ref="C16:C17"/>
    <mergeCell ref="D6:D7"/>
    <mergeCell ref="F6:F7"/>
    <mergeCell ref="E10:E11"/>
    <mergeCell ref="E14:E15"/>
    <mergeCell ref="D8:D9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Wilfried Dutkowski</dc:creator>
  <cp:keywords/>
  <dc:description/>
  <cp:lastModifiedBy>Wilfried Dutkowski</cp:lastModifiedBy>
  <dcterms:created xsi:type="dcterms:W3CDTF">2005-06-23T21:38:47Z</dcterms:created>
  <dcterms:modified xsi:type="dcterms:W3CDTF">2007-09-04T11:07:15Z</dcterms:modified>
  <cp:category/>
  <cp:version/>
  <cp:contentType/>
  <cp:contentStatus/>
</cp:coreProperties>
</file>